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Injekční technika\"/>
    </mc:Choice>
  </mc:AlternateContent>
  <xr:revisionPtr revIDLastSave="0" documentId="13_ncr:1_{6761088C-CC07-4FA5-8BC2-FBD2229BFCB0}" xr6:coauthVersionLast="47" xr6:coauthVersionMax="47" xr10:uidLastSave="{00000000-0000-0000-0000-000000000000}"/>
  <bookViews>
    <workbookView xWindow="-108" yWindow="-108" windowWidth="23256" windowHeight="12576" xr2:uid="{1A035EF6-BBFE-4FBC-9E39-59FCFA9CC5F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8" i="1"/>
  <c r="H19" i="1"/>
  <c r="H20" i="1"/>
  <c r="H21" i="1"/>
  <c r="H22" i="1"/>
  <c r="H23" i="1"/>
  <c r="H16" i="1"/>
  <c r="H14" i="1"/>
  <c r="H13" i="1"/>
  <c r="H11" i="1"/>
  <c r="H10" i="1"/>
  <c r="G17" i="1"/>
  <c r="G18" i="1"/>
  <c r="G19" i="1"/>
  <c r="G20" i="1"/>
  <c r="G21" i="1"/>
  <c r="G22" i="1"/>
  <c r="G23" i="1"/>
  <c r="G16" i="1"/>
  <c r="G14" i="1"/>
  <c r="G13" i="1"/>
  <c r="G11" i="1"/>
  <c r="G10" i="1"/>
  <c r="H8" i="1"/>
  <c r="G8" i="1"/>
  <c r="F24" i="1"/>
  <c r="G24" i="1" s="1"/>
  <c r="F23" i="1"/>
  <c r="F22" i="1"/>
  <c r="F21" i="1"/>
  <c r="F20" i="1"/>
  <c r="F19" i="1"/>
  <c r="F18" i="1"/>
  <c r="F17" i="1"/>
  <c r="F14" i="1"/>
  <c r="F16" i="1"/>
  <c r="F13" i="1"/>
  <c r="F11" i="1"/>
  <c r="F8" i="1"/>
  <c r="F7" i="1"/>
  <c r="F6" i="1"/>
  <c r="H6" i="1" s="1"/>
  <c r="F5" i="1"/>
  <c r="H5" i="1" s="1"/>
  <c r="F10" i="1"/>
  <c r="H7" i="1"/>
  <c r="G5" i="1" l="1"/>
  <c r="G6" i="1"/>
  <c r="H24" i="1"/>
  <c r="H25" i="1" s="1"/>
  <c r="G7" i="1"/>
  <c r="G25" i="1" l="1"/>
</calcChain>
</file>

<file path=xl/sharedStrings.xml><?xml version="1.0" encoding="utf-8"?>
<sst xmlns="http://schemas.openxmlformats.org/spreadsheetml/2006/main" count="32" uniqueCount="32">
  <si>
    <t>Cenová nabídka</t>
  </si>
  <si>
    <t>položka</t>
  </si>
  <si>
    <t>Nabídková cena 
bez DPH za 1ks</t>
  </si>
  <si>
    <t>Nabídková cena 
s DPH za 1 ks</t>
  </si>
  <si>
    <t xml:space="preserve">REF kod
dodavatele </t>
  </si>
  <si>
    <t xml:space="preserve">Název položky
</t>
  </si>
  <si>
    <t>Stříkačka injekční jednorázová dvoudílná 20 ml</t>
  </si>
  <si>
    <t>Stříkačka injekční jednorázová dvoudílná 10 ml</t>
  </si>
  <si>
    <t>Stříkačka injekční jednorázová dvoudílná 5 ml</t>
  </si>
  <si>
    <t>Stříkačka injekční jednorázová dvoudílná 2 ml</t>
  </si>
  <si>
    <t>Stříkačka výplachová, sterilní pro jednorázové použití trojdílná</t>
  </si>
  <si>
    <t>Stříkačka výplachová, sterilní, katetrový konus 50-60 ml</t>
  </si>
  <si>
    <t>Stříkačka výplachová, sterilní, 100 ml, katetrový konus + L adaptér</t>
  </si>
  <si>
    <t>Stříkačka inzulínová, sterilní s jehlou pro jednorázové použití</t>
  </si>
  <si>
    <t>Stříkačka inzulínová 0,5 ml - 30G x 12 mm U-100 nebo 29G x 12 mm U-100</t>
  </si>
  <si>
    <t>Stříkačka inzulínová 1 ml - 30G x 12 mm U-100 nebo 29G x 12 mm U-100</t>
  </si>
  <si>
    <t>Jehla injekční, sterilní pro jednorázové standardní použití</t>
  </si>
  <si>
    <t>Jednorázová injekční jehla žlutá 20G, 0,90 x 38-40 mm</t>
  </si>
  <si>
    <t>Jednorázová injekční jehla zelená 21G, 0,80 x 38-40 mm</t>
  </si>
  <si>
    <t>Jednorázová injekční jehla černá 22G, 0,70 x 38-40 mm</t>
  </si>
  <si>
    <t>Jednorázová injekční jehla černá 22G, 0,70 x 30 mm</t>
  </si>
  <si>
    <t>Jednorázová injekční jehla modrá 23G, 0,60 x 30 mm</t>
  </si>
  <si>
    <t>Jednorázová injekční jehla oranžová 25G, 0,50 x 25 mm</t>
  </si>
  <si>
    <t>Jednorázová injekční jehla oranžová 25G, 0,50 x 16 mm</t>
  </si>
  <si>
    <t>Jednorázová injekční jehla šedá 27G, 0,40 x 19-20 mm</t>
  </si>
  <si>
    <t>Jednorázová injekční jehla růžová 18G, 1,20 x 38-40 mm</t>
  </si>
  <si>
    <t>Celková nabídková cena za dobu plnění 2 let</t>
  </si>
  <si>
    <t>Stříkačka injekční, sterilní pro jednorázové použití bez jehly pro standardní použití, dvoudílná</t>
  </si>
  <si>
    <t xml:space="preserve">Předpokládané množství 
ks za dobu plnění
2 roky
</t>
  </si>
  <si>
    <t>Nabídková cena bez DPH 
za předpokládané 
množství za 2 roky</t>
  </si>
  <si>
    <t>Nabídková cena s DPH 
za předpokládané 
množství za 2 roky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</si>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</sst>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1" fillId="0" borderId="1" xfId="0" applyNumberFormat="1" applyFon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2" fillId="2" borderId="2" xfId="0" applyFont="1" applyFill="1" applyBorder="1"/>
    <xf numFmtId="0" fontId="2" fillId="2" borderId="3" xfId="0" applyFont="1" applyFill="1" applyBorder="1"/>
    <xf numFmtId="2" fontId="2" fillId="3" borderId="3" xfId="0" applyNumberFormat="1" applyFont="1" applyFill="1" applyBorder="1"/>
    <xf numFmtId="8" fontId="2" fillId="3" borderId="4" xfId="0" applyNumberFormat="1" applyFont="1" applyFill="1" applyBorder="1"/>
    <xf numFmtId="3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F74D4-9D30-45BF-8AB1-D8D0E8FD42D9}">
  <dimension ref="A1:I33"/>
  <sheetViews>
    <sheetView tabSelected="1" workbookViewId="0"/>
  </sheetViews>
  <sheetFormatPr defaultRowHeight="14.4" x14ac:dyDescent="0.3"/>
  <cols>
    <col min="1" max="1" width="8.6640625" customWidth="1"/>
    <col min="2" max="2" width="10.88671875" customWidth="1"/>
    <col min="3" max="3" width="63.33203125" customWidth="1"/>
    <col min="4" max="5" width="15.109375" bestFit="1" customWidth="1"/>
    <col min="6" max="6" width="22.5546875" customWidth="1"/>
    <col min="7" max="7" width="23.109375" bestFit="1" customWidth="1"/>
    <col min="8" max="8" width="24.6640625" customWidth="1"/>
  </cols>
  <sheetData>
    <row r="1" spans="1:9" x14ac:dyDescent="0.3">
      <c r="A1" s="1" t="s">
        <v>31</v>
      </c>
      <c r="B1" s="1"/>
      <c r="C1" s="1"/>
      <c r="D1" s="1"/>
      <c r="E1" s="1"/>
      <c r="F1" s="1"/>
      <c r="G1" s="1"/>
      <c r="H1" s="1"/>
      <c r="I1" s="1"/>
    </row>
    <row r="2" spans="1:9" x14ac:dyDescent="0.3">
      <c r="A2" s="2" t="s">
        <v>0</v>
      </c>
      <c r="B2" s="2"/>
      <c r="C2" s="2"/>
      <c r="D2" s="2"/>
      <c r="E2" s="2"/>
      <c r="F2" s="2"/>
      <c r="G2" s="2"/>
      <c r="H2" s="2"/>
      <c r="I2" s="1"/>
    </row>
    <row r="3" spans="1:9" ht="44.25" customHeight="1" x14ac:dyDescent="0.3">
      <c r="A3" s="3" t="s">
        <v>1</v>
      </c>
      <c r="B3" s="4" t="s">
        <v>4</v>
      </c>
      <c r="C3" s="4" t="s">
        <v>5</v>
      </c>
      <c r="D3" s="4" t="s">
        <v>2</v>
      </c>
      <c r="E3" s="4" t="s">
        <v>3</v>
      </c>
      <c r="F3" s="4" t="s">
        <v>28</v>
      </c>
      <c r="G3" s="4" t="s">
        <v>29</v>
      </c>
      <c r="H3" s="4" t="s">
        <v>30</v>
      </c>
      <c r="I3" s="1"/>
    </row>
    <row r="4" spans="1:9" ht="14.4" customHeight="1" x14ac:dyDescent="0.3">
      <c r="A4" s="23" t="s">
        <v>27</v>
      </c>
      <c r="B4" s="24"/>
      <c r="C4" s="24"/>
      <c r="D4" s="24"/>
      <c r="E4" s="24"/>
      <c r="F4" s="24"/>
      <c r="G4" s="24"/>
      <c r="H4" s="25"/>
      <c r="I4" s="1"/>
    </row>
    <row r="5" spans="1:9" x14ac:dyDescent="0.3">
      <c r="A5" s="7">
        <v>1</v>
      </c>
      <c r="B5" s="5"/>
      <c r="C5" s="6" t="s">
        <v>6</v>
      </c>
      <c r="D5" s="7"/>
      <c r="E5" s="8"/>
      <c r="F5" s="7">
        <f>118240*2</f>
        <v>236480</v>
      </c>
      <c r="G5" s="9">
        <f>D5*F5</f>
        <v>0</v>
      </c>
      <c r="H5" s="10">
        <f>E5*F5</f>
        <v>0</v>
      </c>
      <c r="I5" s="1"/>
    </row>
    <row r="6" spans="1:9" x14ac:dyDescent="0.3">
      <c r="A6" s="7">
        <v>2</v>
      </c>
      <c r="B6" s="5"/>
      <c r="C6" s="6" t="s">
        <v>7</v>
      </c>
      <c r="D6" s="7"/>
      <c r="E6" s="8"/>
      <c r="F6" s="15">
        <f>190000*2</f>
        <v>380000</v>
      </c>
      <c r="G6" s="9">
        <f t="shared" ref="G6:G24" si="0">D6*F6</f>
        <v>0</v>
      </c>
      <c r="H6" s="10">
        <f t="shared" ref="H6:H24" si="1">E6*F6</f>
        <v>0</v>
      </c>
      <c r="I6" s="1"/>
    </row>
    <row r="7" spans="1:9" x14ac:dyDescent="0.3">
      <c r="A7" s="7">
        <v>3</v>
      </c>
      <c r="B7" s="5"/>
      <c r="C7" s="6" t="s">
        <v>8</v>
      </c>
      <c r="D7" s="7"/>
      <c r="E7" s="8"/>
      <c r="F7" s="15">
        <f>180600*2</f>
        <v>361200</v>
      </c>
      <c r="G7" s="9">
        <f t="shared" si="0"/>
        <v>0</v>
      </c>
      <c r="H7" s="10">
        <f t="shared" si="1"/>
        <v>0</v>
      </c>
      <c r="I7" s="1"/>
    </row>
    <row r="8" spans="1:9" x14ac:dyDescent="0.3">
      <c r="A8" s="7">
        <v>4</v>
      </c>
      <c r="B8" s="5"/>
      <c r="C8" s="6" t="s">
        <v>9</v>
      </c>
      <c r="D8" s="7"/>
      <c r="E8" s="8"/>
      <c r="F8" s="15">
        <f>78700*2</f>
        <v>157400</v>
      </c>
      <c r="G8" s="9">
        <f>D8*F8</f>
        <v>0</v>
      </c>
      <c r="H8" s="10">
        <f>E8*F8</f>
        <v>0</v>
      </c>
      <c r="I8" s="1"/>
    </row>
    <row r="9" spans="1:9" x14ac:dyDescent="0.3">
      <c r="A9" s="18" t="s">
        <v>10</v>
      </c>
      <c r="B9" s="19"/>
      <c r="C9" s="19"/>
      <c r="D9" s="19"/>
      <c r="E9" s="19"/>
      <c r="F9" s="19"/>
      <c r="G9" s="19"/>
      <c r="H9" s="20"/>
      <c r="I9" s="1"/>
    </row>
    <row r="10" spans="1:9" x14ac:dyDescent="0.3">
      <c r="A10" s="7">
        <v>5</v>
      </c>
      <c r="B10" s="5"/>
      <c r="C10" s="6" t="s">
        <v>11</v>
      </c>
      <c r="D10" s="7"/>
      <c r="E10" s="8"/>
      <c r="F10" s="15">
        <f>3800*2</f>
        <v>7600</v>
      </c>
      <c r="G10" s="9">
        <f>D10*F10</f>
        <v>0</v>
      </c>
      <c r="H10" s="10">
        <f>E10*F10</f>
        <v>0</v>
      </c>
      <c r="I10" s="1"/>
    </row>
    <row r="11" spans="1:9" x14ac:dyDescent="0.3">
      <c r="A11" s="7">
        <v>6</v>
      </c>
      <c r="B11" s="5"/>
      <c r="C11" s="6" t="s">
        <v>12</v>
      </c>
      <c r="D11" s="7"/>
      <c r="E11" s="8"/>
      <c r="F11" s="15">
        <f>4029*2</f>
        <v>8058</v>
      </c>
      <c r="G11" s="9">
        <f>D11*F11</f>
        <v>0</v>
      </c>
      <c r="H11" s="10">
        <f>E11*F11</f>
        <v>0</v>
      </c>
      <c r="I11" s="1"/>
    </row>
    <row r="12" spans="1:9" x14ac:dyDescent="0.3">
      <c r="A12" s="18" t="s">
        <v>13</v>
      </c>
      <c r="B12" s="21"/>
      <c r="C12" s="21"/>
      <c r="D12" s="21"/>
      <c r="E12" s="21"/>
      <c r="F12" s="21"/>
      <c r="G12" s="21"/>
      <c r="H12" s="22"/>
      <c r="I12" s="1"/>
    </row>
    <row r="13" spans="1:9" x14ac:dyDescent="0.3">
      <c r="A13" s="7">
        <v>7</v>
      </c>
      <c r="B13" s="5"/>
      <c r="C13" s="6" t="s">
        <v>14</v>
      </c>
      <c r="D13" s="7"/>
      <c r="E13" s="8"/>
      <c r="F13" s="15">
        <f>10300*2</f>
        <v>20600</v>
      </c>
      <c r="G13" s="9">
        <f>D13*F13</f>
        <v>0</v>
      </c>
      <c r="H13" s="10">
        <f>E13*F13</f>
        <v>0</v>
      </c>
      <c r="I13" s="1"/>
    </row>
    <row r="14" spans="1:9" x14ac:dyDescent="0.3">
      <c r="A14" s="7">
        <v>8</v>
      </c>
      <c r="B14" s="5"/>
      <c r="C14" s="6" t="s">
        <v>15</v>
      </c>
      <c r="D14" s="7"/>
      <c r="E14" s="8"/>
      <c r="F14" s="15">
        <f>13900*2</f>
        <v>27800</v>
      </c>
      <c r="G14" s="9">
        <f>D14*F14</f>
        <v>0</v>
      </c>
      <c r="H14" s="10">
        <f>E14*F14</f>
        <v>0</v>
      </c>
      <c r="I14" s="1"/>
    </row>
    <row r="15" spans="1:9" x14ac:dyDescent="0.3">
      <c r="A15" s="18" t="s">
        <v>16</v>
      </c>
      <c r="B15" s="19"/>
      <c r="C15" s="19"/>
      <c r="D15" s="19"/>
      <c r="E15" s="19"/>
      <c r="F15" s="19"/>
      <c r="G15" s="19"/>
      <c r="H15" s="20"/>
      <c r="I15" s="1"/>
    </row>
    <row r="16" spans="1:9" x14ac:dyDescent="0.3">
      <c r="A16" s="7">
        <v>9</v>
      </c>
      <c r="B16" s="5"/>
      <c r="C16" s="6" t="s">
        <v>17</v>
      </c>
      <c r="D16" s="7"/>
      <c r="E16" s="8"/>
      <c r="F16" s="15">
        <f>11600*2</f>
        <v>23200</v>
      </c>
      <c r="G16" s="9">
        <f>D16*F16</f>
        <v>0</v>
      </c>
      <c r="H16" s="10">
        <f>E16*F16</f>
        <v>0</v>
      </c>
      <c r="I16" s="1"/>
    </row>
    <row r="17" spans="1:9" x14ac:dyDescent="0.3">
      <c r="A17" s="7">
        <v>10</v>
      </c>
      <c r="B17" s="5"/>
      <c r="C17" s="16" t="s">
        <v>18</v>
      </c>
      <c r="D17" s="7"/>
      <c r="E17" s="8"/>
      <c r="F17" s="15">
        <f>9800*2</f>
        <v>19600</v>
      </c>
      <c r="G17" s="9">
        <f t="shared" ref="G17:G23" si="2">D17*F17</f>
        <v>0</v>
      </c>
      <c r="H17" s="10">
        <f t="shared" ref="H17:H23" si="3">E17*F17</f>
        <v>0</v>
      </c>
      <c r="I17" s="1"/>
    </row>
    <row r="18" spans="1:9" x14ac:dyDescent="0.3">
      <c r="A18" s="7">
        <v>11</v>
      </c>
      <c r="B18" s="5"/>
      <c r="C18" s="16" t="s">
        <v>19</v>
      </c>
      <c r="D18" s="7"/>
      <c r="E18" s="8"/>
      <c r="F18" s="15">
        <f>16300*2</f>
        <v>32600</v>
      </c>
      <c r="G18" s="9">
        <f t="shared" si="2"/>
        <v>0</v>
      </c>
      <c r="H18" s="10">
        <f t="shared" si="3"/>
        <v>0</v>
      </c>
      <c r="I18" s="1"/>
    </row>
    <row r="19" spans="1:9" x14ac:dyDescent="0.3">
      <c r="A19" s="7">
        <v>12</v>
      </c>
      <c r="B19" s="5"/>
      <c r="C19" s="16" t="s">
        <v>20</v>
      </c>
      <c r="D19" s="7"/>
      <c r="E19" s="8"/>
      <c r="F19" s="15">
        <f>1900*2</f>
        <v>3800</v>
      </c>
      <c r="G19" s="9">
        <f t="shared" si="2"/>
        <v>0</v>
      </c>
      <c r="H19" s="10">
        <f t="shared" si="3"/>
        <v>0</v>
      </c>
      <c r="I19" s="1"/>
    </row>
    <row r="20" spans="1:9" x14ac:dyDescent="0.3">
      <c r="A20" s="7">
        <v>13</v>
      </c>
      <c r="B20" s="5"/>
      <c r="C20" s="16" t="s">
        <v>21</v>
      </c>
      <c r="D20" s="7"/>
      <c r="E20" s="8"/>
      <c r="F20" s="15">
        <f>5200*2</f>
        <v>10400</v>
      </c>
      <c r="G20" s="9">
        <f t="shared" si="2"/>
        <v>0</v>
      </c>
      <c r="H20" s="10">
        <f t="shared" si="3"/>
        <v>0</v>
      </c>
      <c r="I20" s="1"/>
    </row>
    <row r="21" spans="1:9" x14ac:dyDescent="0.3">
      <c r="A21" s="7">
        <v>14</v>
      </c>
      <c r="B21" s="5"/>
      <c r="C21" s="16" t="s">
        <v>22</v>
      </c>
      <c r="D21" s="7"/>
      <c r="E21" s="8"/>
      <c r="F21" s="15">
        <f>14200*2</f>
        <v>28400</v>
      </c>
      <c r="G21" s="9">
        <f t="shared" si="2"/>
        <v>0</v>
      </c>
      <c r="H21" s="10">
        <f t="shared" si="3"/>
        <v>0</v>
      </c>
      <c r="I21" s="1"/>
    </row>
    <row r="22" spans="1:9" x14ac:dyDescent="0.3">
      <c r="A22" s="7">
        <v>15</v>
      </c>
      <c r="B22" s="5"/>
      <c r="C22" s="16" t="s">
        <v>23</v>
      </c>
      <c r="D22" s="7"/>
      <c r="E22" s="8"/>
      <c r="F22" s="15">
        <f>1100*2</f>
        <v>2200</v>
      </c>
      <c r="G22" s="9">
        <f t="shared" si="2"/>
        <v>0</v>
      </c>
      <c r="H22" s="10">
        <f t="shared" si="3"/>
        <v>0</v>
      </c>
      <c r="I22" s="1"/>
    </row>
    <row r="23" spans="1:9" x14ac:dyDescent="0.3">
      <c r="A23" s="7">
        <v>16</v>
      </c>
      <c r="B23" s="5"/>
      <c r="C23" s="16" t="s">
        <v>24</v>
      </c>
      <c r="D23" s="7"/>
      <c r="E23" s="8"/>
      <c r="F23" s="15">
        <f>700*2</f>
        <v>1400</v>
      </c>
      <c r="G23" s="9">
        <f t="shared" si="2"/>
        <v>0</v>
      </c>
      <c r="H23" s="10">
        <f t="shared" si="3"/>
        <v>0</v>
      </c>
      <c r="I23" s="1"/>
    </row>
    <row r="24" spans="1:9" x14ac:dyDescent="0.3">
      <c r="A24" s="7">
        <v>17</v>
      </c>
      <c r="B24" s="5"/>
      <c r="C24" s="17" t="s">
        <v>25</v>
      </c>
      <c r="D24" s="7"/>
      <c r="E24" s="8"/>
      <c r="F24" s="7">
        <f>227700*2</f>
        <v>455400</v>
      </c>
      <c r="G24" s="9">
        <f t="shared" si="0"/>
        <v>0</v>
      </c>
      <c r="H24" s="10">
        <f t="shared" si="1"/>
        <v>0</v>
      </c>
      <c r="I24" s="1"/>
    </row>
    <row r="25" spans="1:9" x14ac:dyDescent="0.3">
      <c r="A25" s="11" t="s">
        <v>26</v>
      </c>
      <c r="B25" s="12"/>
      <c r="C25" s="12"/>
      <c r="D25" s="12"/>
      <c r="E25" s="12"/>
      <c r="F25" s="12"/>
      <c r="G25" s="13">
        <f>SUM(G5:G24)</f>
        <v>0</v>
      </c>
      <c r="H25" s="14">
        <f>SUM(H5:H24)</f>
        <v>0</v>
      </c>
      <c r="I25" s="1"/>
    </row>
    <row r="26" spans="1:9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3">
      <c r="A28" s="1"/>
      <c r="B28" s="1"/>
      <c r="C28" s="1"/>
      <c r="D28" s="1"/>
      <c r="E28" s="1"/>
      <c r="F28" s="1"/>
      <c r="G28" s="1"/>
      <c r="H28" s="1"/>
      <c r="I28" s="1"/>
    </row>
    <row r="33" ht="13.5" customHeight="1" x14ac:dyDescent="0.3"/>
  </sheetData>
  <mergeCells count="4">
    <mergeCell ref="A9:H9"/>
    <mergeCell ref="A12:H12"/>
    <mergeCell ref="A15:H15"/>
    <mergeCell ref="A4:H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ŠEDIVÁ Nikola</dc:creator>
  <cp:lastModifiedBy>ŠEDIVÁ Nikola</cp:lastModifiedBy>
  <dcterms:created xsi:type="dcterms:W3CDTF">2023-08-23T06:51:44Z</dcterms:created>
  <dcterms:modified xsi:type="dcterms:W3CDTF">2023-12-19T09:56:56Z</dcterms:modified>
</cp:coreProperties>
</file>